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ITUACION 2024" sheetId="1" r:id="rId4"/>
  </sheets>
  <definedNames/>
  <calcPr/>
</workbook>
</file>

<file path=xl/sharedStrings.xml><?xml version="1.0" encoding="utf-8"?>
<sst xmlns="http://schemas.openxmlformats.org/spreadsheetml/2006/main" count="74" uniqueCount="63">
  <si>
    <t>BALANCE CONSOLIDADO</t>
  </si>
  <si>
    <t>Se presenta el balance consolidado de las cuentas partido, AVAQ y coaliciones electorales</t>
  </si>
  <si>
    <t>Notas a la memoria</t>
  </si>
  <si>
    <t>CONSOLIDADO</t>
  </si>
  <si>
    <t xml:space="preserve">A) ACTIVO NO CORRIENTE </t>
  </si>
  <si>
    <t xml:space="preserve">I. Inmovilizado Intangible </t>
  </si>
  <si>
    <t xml:space="preserve">II. Inmovilizado material </t>
  </si>
  <si>
    <t>4.2.</t>
  </si>
  <si>
    <t>1. Terrenos y construcciones</t>
  </si>
  <si>
    <t>2. Bienes del patrimonio histórico</t>
  </si>
  <si>
    <t xml:space="preserve">3. Otro inmobilizado material </t>
  </si>
  <si>
    <t xml:space="preserve">4. Inmovilizado en curso y anticipos </t>
  </si>
  <si>
    <t xml:space="preserve">III. Inversiones inmobiliarias </t>
  </si>
  <si>
    <t xml:space="preserve">IV. Inversiones financieras a largo plazo </t>
  </si>
  <si>
    <t>4.3.</t>
  </si>
  <si>
    <t>1. Créditos con entidades</t>
  </si>
  <si>
    <t xml:space="preserve">a) Entidades vinculadas </t>
  </si>
  <si>
    <t xml:space="preserve">b) Entidades no vinculadas </t>
  </si>
  <si>
    <t xml:space="preserve">2. Otros activos financieros </t>
  </si>
  <si>
    <t xml:space="preserve">B) ACTIVO CORRIENTE </t>
  </si>
  <si>
    <t xml:space="preserve">I. Existencias y anticipos </t>
  </si>
  <si>
    <t xml:space="preserve">II. Créditos a afiliados </t>
  </si>
  <si>
    <t>5.2.</t>
  </si>
  <si>
    <t xml:space="preserve">III. Deudores y otras cuentas a cobrar </t>
  </si>
  <si>
    <t>5.3.</t>
  </si>
  <si>
    <t xml:space="preserve">1. Personal </t>
  </si>
  <si>
    <t xml:space="preserve">2. Créditos con las Administraciones Públicas </t>
  </si>
  <si>
    <t xml:space="preserve">3. Deudores varios </t>
  </si>
  <si>
    <t xml:space="preserve">IV. Inversiones financieras a corto plazo </t>
  </si>
  <si>
    <t>5.4</t>
  </si>
  <si>
    <t>b) Entidades no vinculadas</t>
  </si>
  <si>
    <t xml:space="preserve">V. Periodificaciones a corto plazo </t>
  </si>
  <si>
    <t xml:space="preserve">VI. Tesorería </t>
  </si>
  <si>
    <t>5.5</t>
  </si>
  <si>
    <t xml:space="preserve">TOTAL ACTIVO (A + B) </t>
  </si>
  <si>
    <t xml:space="preserve">A) PATRIMONIO NETO </t>
  </si>
  <si>
    <t xml:space="preserve">A-1) PATRIMONIO GENERADO </t>
  </si>
  <si>
    <t xml:space="preserve">I. Excedentes de ejercicios anteriores </t>
  </si>
  <si>
    <t xml:space="preserve">1. Excedentes positivos de ejercicios anteriores </t>
  </si>
  <si>
    <t xml:space="preserve">2. (Excedentes negativos de ejercicios anteriores) </t>
  </si>
  <si>
    <t xml:space="preserve">II. Excedente del ejercicio </t>
  </si>
  <si>
    <t xml:space="preserve">A-2) Variaciones patrimoniales pendientes de imputación a resultados </t>
  </si>
  <si>
    <t xml:space="preserve">I. Subvenciones </t>
  </si>
  <si>
    <t xml:space="preserve">II. Donaciones y legados </t>
  </si>
  <si>
    <t xml:space="preserve">III. Restitución bienes inmuebles (Ley 43/1998) </t>
  </si>
  <si>
    <t xml:space="preserve">B) PASIVO NO CORRIENTE </t>
  </si>
  <si>
    <t xml:space="preserve">I. Provisiones a largo plazo </t>
  </si>
  <si>
    <t>7.1.</t>
  </si>
  <si>
    <t xml:space="preserve">II. Deudas a largo plazo </t>
  </si>
  <si>
    <t xml:space="preserve">1. Deudas con entidades de crédito </t>
  </si>
  <si>
    <t xml:space="preserve">2. Deudas con partes vinculadas </t>
  </si>
  <si>
    <t xml:space="preserve">3. Otros pasivos a largo plazo </t>
  </si>
  <si>
    <t xml:space="preserve">C) PASIVO CORRIENTE </t>
  </si>
  <si>
    <t xml:space="preserve">I. Provisiones a corto plazo </t>
  </si>
  <si>
    <t xml:space="preserve">II. Deudas a corto plazo </t>
  </si>
  <si>
    <t>8.1.</t>
  </si>
  <si>
    <t xml:space="preserve">3. Otros pasivos a corto plazo </t>
  </si>
  <si>
    <t xml:space="preserve">III. Acreedores y otras cuentas a pagar </t>
  </si>
  <si>
    <t>8.2.</t>
  </si>
  <si>
    <t xml:space="preserve">2. Deudas con las Administraciones Públicas </t>
  </si>
  <si>
    <t xml:space="preserve">3. Acreedores varios </t>
  </si>
  <si>
    <t xml:space="preserve">IV. Periodificaciones a corto plazo </t>
  </si>
  <si>
    <t>TOTAL PATRIMONIO NETO Y PASIVO (A+B+C)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</si>
</sst>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9">
    <font>
      <sz val="11.0"/>
      <color theme="1"/>
      <name val="Calibri"/>
      <scheme val="minor"/>
    </font>
    <font>
      <b/>
      <u/>
      <sz val="16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top style="thin">
        <color rgb="FF000000"/>
      </top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4" fillId="2" fontId="3" numFmtId="0" xfId="0" applyBorder="1" applyFont="1"/>
    <xf borderId="5" fillId="2" fontId="3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horizontal="center"/>
    </xf>
    <xf borderId="7" fillId="0" fontId="2" numFmtId="0" xfId="0" applyBorder="1" applyFont="1"/>
    <xf borderId="8" fillId="0" fontId="4" numFmtId="0" xfId="0" applyAlignment="1" applyBorder="1" applyFont="1">
      <alignment horizontal="center"/>
    </xf>
    <xf borderId="0" fillId="0" fontId="5" numFmtId="0" xfId="0" applyFont="1"/>
    <xf borderId="4" fillId="2" fontId="6" numFmtId="0" xfId="0" applyBorder="1" applyFont="1"/>
    <xf borderId="4" fillId="2" fontId="5" numFmtId="0" xfId="0" applyBorder="1" applyFont="1"/>
    <xf borderId="4" fillId="2" fontId="5" numFmtId="0" xfId="0" applyAlignment="1" applyBorder="1" applyFont="1">
      <alignment horizontal="center"/>
    </xf>
    <xf borderId="8" fillId="0" fontId="6" numFmtId="164" xfId="0" applyBorder="1" applyFont="1" applyNumberFormat="1"/>
    <xf borderId="4" fillId="2" fontId="7" numFmtId="0" xfId="0" applyBorder="1" applyFont="1"/>
    <xf borderId="4" fillId="2" fontId="7" numFmtId="0" xfId="0" applyAlignment="1" applyBorder="1" applyFont="1">
      <alignment horizontal="center"/>
    </xf>
    <xf borderId="8" fillId="0" fontId="7" numFmtId="164" xfId="0" applyBorder="1" applyFont="1" applyNumberFormat="1"/>
    <xf borderId="0" fillId="0" fontId="3" numFmtId="0" xfId="0" applyFont="1"/>
    <xf borderId="0" fillId="0" fontId="7" numFmtId="0" xfId="0" applyFont="1"/>
    <xf borderId="0" fillId="0" fontId="7" numFmtId="0" xfId="0" applyAlignment="1" applyFont="1">
      <alignment horizontal="center"/>
    </xf>
    <xf borderId="4" fillId="2" fontId="8" numFmtId="0" xfId="0" applyBorder="1" applyFont="1"/>
    <xf borderId="8" fillId="0" fontId="6" numFmtId="164" xfId="0" applyAlignment="1" applyBorder="1" applyFont="1" applyNumberFormat="1">
      <alignment readingOrder="0"/>
    </xf>
    <xf borderId="8" fillId="0" fontId="7" numFmtId="164" xfId="0" applyAlignment="1" applyBorder="1" applyFont="1" applyNumberFormat="1">
      <alignment readingOrder="0"/>
    </xf>
    <xf borderId="8" fillId="0" fontId="5" numFmtId="164" xfId="0" applyBorder="1" applyFont="1" applyNumberFormat="1"/>
    <xf borderId="4" fillId="2" fontId="4" numFmtId="0" xfId="0" applyBorder="1" applyFont="1"/>
    <xf borderId="4" fillId="2" fontId="3" numFmtId="0" xfId="0" applyAlignment="1" applyBorder="1" applyFont="1">
      <alignment horizontal="center"/>
    </xf>
    <xf borderId="9" fillId="0" fontId="4" numFmtId="164" xfId="0" applyBorder="1" applyFont="1" applyNumberFormat="1"/>
    <xf borderId="10" fillId="0" fontId="4" numFmtId="164" xfId="0" applyBorder="1" applyFont="1" applyNumberFormat="1"/>
    <xf borderId="11" fillId="0" fontId="6" numFmtId="164" xfId="0" applyBorder="1" applyFont="1" applyNumberFormat="1"/>
    <xf borderId="4" fillId="2" fontId="8" numFmtId="0" xfId="0" applyAlignment="1" applyBorder="1" applyFont="1">
      <alignment horizontal="center"/>
    </xf>
    <xf borderId="8" fillId="0" fontId="4" numFmtId="164" xfId="0" applyBorder="1" applyFont="1" applyNumberForma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2.57"/>
    <col customWidth="1" min="3" max="3" width="3.57"/>
    <col customWidth="1" min="4" max="4" width="2.57"/>
    <col customWidth="1" min="5" max="5" width="32.29"/>
    <col customWidth="1" min="6" max="6" width="9.14"/>
    <col customWidth="1" min="7" max="7" width="17.86"/>
    <col customWidth="1" min="8" max="8" width="17.14"/>
    <col customWidth="1" min="9" max="9" width="13.43"/>
    <col customWidth="1" min="10" max="10" width="14.57"/>
    <col customWidth="1" min="11" max="26" width="9.14"/>
  </cols>
  <sheetData>
    <row r="1" ht="17.25" customHeight="1">
      <c r="B1" s="1" t="s">
        <v>0</v>
      </c>
      <c r="C1" s="2"/>
      <c r="D1" s="2"/>
      <c r="E1" s="2"/>
      <c r="F1" s="2"/>
      <c r="G1" s="2"/>
      <c r="H1" s="3"/>
    </row>
    <row r="2" ht="18.75" customHeight="1">
      <c r="B2" s="4" t="s">
        <v>1</v>
      </c>
      <c r="C2" s="2"/>
      <c r="D2" s="2"/>
      <c r="E2" s="2"/>
      <c r="F2" s="2"/>
      <c r="G2" s="2"/>
      <c r="H2" s="3"/>
    </row>
    <row r="3" ht="9.0" customHeight="1">
      <c r="B3" s="5"/>
      <c r="C3" s="5"/>
      <c r="D3" s="5"/>
      <c r="E3" s="5"/>
      <c r="F3" s="5"/>
      <c r="G3" s="5"/>
      <c r="H3" s="5"/>
    </row>
    <row r="4">
      <c r="B4" s="6"/>
      <c r="C4" s="6"/>
      <c r="D4" s="6"/>
      <c r="E4" s="6"/>
      <c r="F4" s="7" t="s">
        <v>2</v>
      </c>
      <c r="G4" s="8">
        <v>2024.0</v>
      </c>
      <c r="H4" s="8">
        <v>2023.0</v>
      </c>
    </row>
    <row r="5">
      <c r="B5" s="6"/>
      <c r="C5" s="6"/>
      <c r="D5" s="6"/>
      <c r="E5" s="6"/>
      <c r="F5" s="9"/>
      <c r="G5" s="10" t="s">
        <v>3</v>
      </c>
      <c r="H5" s="10" t="s">
        <v>3</v>
      </c>
    </row>
    <row r="6" ht="11.25" customHeight="1">
      <c r="A6" s="11"/>
      <c r="B6" s="12" t="s">
        <v>4</v>
      </c>
      <c r="C6" s="13"/>
      <c r="D6" s="13"/>
      <c r="E6" s="13"/>
      <c r="F6" s="14">
        <v>4.0</v>
      </c>
      <c r="G6" s="15">
        <f>+G8+G13+G14</f>
        <v>5261.07</v>
      </c>
      <c r="H6" s="15">
        <v>4651.45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1.25" customHeight="1">
      <c r="B7" s="6"/>
      <c r="C7" s="12" t="s">
        <v>5</v>
      </c>
      <c r="D7" s="13"/>
      <c r="E7" s="13"/>
      <c r="F7" s="14"/>
      <c r="G7" s="15">
        <v>0.0</v>
      </c>
      <c r="H7" s="15">
        <v>0.0</v>
      </c>
    </row>
    <row r="8" ht="11.25" customHeight="1">
      <c r="B8" s="6"/>
      <c r="C8" s="12" t="s">
        <v>6</v>
      </c>
      <c r="D8" s="13"/>
      <c r="E8" s="13"/>
      <c r="F8" s="14" t="s">
        <v>7</v>
      </c>
      <c r="G8" s="15">
        <f>SUM(G9:G12)</f>
        <v>957.07</v>
      </c>
      <c r="H8" s="15">
        <v>1251.45</v>
      </c>
    </row>
    <row r="9" ht="11.25" customHeight="1">
      <c r="B9" s="6"/>
      <c r="C9" s="6"/>
      <c r="D9" s="16" t="s">
        <v>8</v>
      </c>
      <c r="E9" s="16"/>
      <c r="F9" s="17"/>
      <c r="G9" s="18">
        <v>0.0</v>
      </c>
      <c r="H9" s="18">
        <v>0.0</v>
      </c>
    </row>
    <row r="10" ht="11.25" customHeight="1">
      <c r="B10" s="6"/>
      <c r="C10" s="6"/>
      <c r="D10" s="16" t="s">
        <v>9</v>
      </c>
      <c r="E10" s="16"/>
      <c r="F10" s="17"/>
      <c r="G10" s="18">
        <v>0.0</v>
      </c>
      <c r="H10" s="18">
        <v>0.0</v>
      </c>
    </row>
    <row r="11" ht="11.25" customHeight="1">
      <c r="B11" s="6"/>
      <c r="C11" s="6"/>
      <c r="D11" s="16" t="s">
        <v>10</v>
      </c>
      <c r="E11" s="16"/>
      <c r="F11" s="17"/>
      <c r="G11" s="18">
        <v>957.07</v>
      </c>
      <c r="H11" s="18">
        <v>1251.45</v>
      </c>
    </row>
    <row r="12" ht="11.25" customHeight="1">
      <c r="B12" s="6"/>
      <c r="C12" s="6"/>
      <c r="D12" s="16" t="s">
        <v>11</v>
      </c>
      <c r="E12" s="16"/>
      <c r="F12" s="17"/>
      <c r="G12" s="18">
        <v>0.0</v>
      </c>
      <c r="H12" s="18">
        <v>0.0</v>
      </c>
    </row>
    <row r="13" ht="11.25" customHeight="1">
      <c r="B13" s="6"/>
      <c r="C13" s="12" t="s">
        <v>12</v>
      </c>
      <c r="D13" s="13"/>
      <c r="E13" s="13"/>
      <c r="F13" s="14"/>
      <c r="G13" s="15">
        <v>0.0</v>
      </c>
      <c r="H13" s="15">
        <v>0.0</v>
      </c>
    </row>
    <row r="14" ht="11.25" customHeight="1">
      <c r="B14" s="6"/>
      <c r="C14" s="12" t="s">
        <v>13</v>
      </c>
      <c r="D14" s="13"/>
      <c r="E14" s="13"/>
      <c r="F14" s="14" t="s">
        <v>14</v>
      </c>
      <c r="G14" s="15">
        <f>G15+G18</f>
        <v>4304</v>
      </c>
      <c r="H14" s="15">
        <v>3400.0</v>
      </c>
    </row>
    <row r="15" ht="11.25" customHeight="1">
      <c r="B15" s="6"/>
      <c r="C15" s="16"/>
      <c r="D15" s="16" t="s">
        <v>15</v>
      </c>
      <c r="E15" s="16"/>
      <c r="F15" s="17"/>
      <c r="G15" s="18">
        <f t="shared" ref="G15:H15" si="1">+G17</f>
        <v>300</v>
      </c>
      <c r="H15" s="18">
        <f t="shared" si="1"/>
        <v>100</v>
      </c>
    </row>
    <row r="16" ht="11.25" customHeight="1">
      <c r="B16" s="6"/>
      <c r="C16" s="16"/>
      <c r="D16" s="16"/>
      <c r="E16" s="16" t="s">
        <v>16</v>
      </c>
      <c r="F16" s="17"/>
      <c r="G16" s="18">
        <v>0.0</v>
      </c>
      <c r="H16" s="18">
        <v>0.0</v>
      </c>
    </row>
    <row r="17" ht="11.25" customHeight="1">
      <c r="B17" s="6"/>
      <c r="C17" s="16"/>
      <c r="D17" s="16"/>
      <c r="E17" s="16" t="s">
        <v>17</v>
      </c>
      <c r="F17" s="17"/>
      <c r="G17" s="18">
        <v>300.0</v>
      </c>
      <c r="H17" s="18">
        <v>100.0</v>
      </c>
    </row>
    <row r="18" ht="11.25" customHeight="1">
      <c r="B18" s="6"/>
      <c r="C18" s="16"/>
      <c r="D18" s="16" t="s">
        <v>18</v>
      </c>
      <c r="E18" s="16"/>
      <c r="F18" s="17"/>
      <c r="G18" s="18">
        <f>SUM(G19:G20)</f>
        <v>4004</v>
      </c>
      <c r="H18" s="18">
        <v>3300.0</v>
      </c>
    </row>
    <row r="19" ht="11.25" customHeight="1">
      <c r="B19" s="6"/>
      <c r="C19" s="16"/>
      <c r="D19" s="16"/>
      <c r="E19" s="16" t="s">
        <v>16</v>
      </c>
      <c r="F19" s="17"/>
      <c r="G19" s="18">
        <v>0.0</v>
      </c>
      <c r="H19" s="18">
        <v>0.0</v>
      </c>
    </row>
    <row r="20" ht="11.25" customHeight="1">
      <c r="A20" s="19"/>
      <c r="B20" s="19"/>
      <c r="C20" s="20"/>
      <c r="D20" s="20"/>
      <c r="E20" s="20" t="s">
        <v>17</v>
      </c>
      <c r="F20" s="21"/>
      <c r="G20" s="18">
        <v>4004.0</v>
      </c>
      <c r="H20" s="18">
        <v>3300.0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1.25" customHeight="1">
      <c r="A21" s="11"/>
      <c r="B21" s="12" t="s">
        <v>19</v>
      </c>
      <c r="C21" s="13"/>
      <c r="D21" s="13"/>
      <c r="E21" s="13"/>
      <c r="F21" s="14">
        <v>5.0</v>
      </c>
      <c r="G21" s="15">
        <f t="shared" ref="G21:H21" si="2">+G23+G24+G28+G36</f>
        <v>334167.26</v>
      </c>
      <c r="H21" s="15">
        <f t="shared" si="2"/>
        <v>264678.81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1.25" customHeight="1">
      <c r="B22" s="6"/>
      <c r="C22" s="12" t="s">
        <v>20</v>
      </c>
      <c r="D22" s="13"/>
      <c r="E22" s="13"/>
      <c r="F22" s="14"/>
      <c r="G22" s="15">
        <v>0.0</v>
      </c>
      <c r="H22" s="15">
        <v>0.0</v>
      </c>
    </row>
    <row r="23" ht="11.25" customHeight="1">
      <c r="B23" s="6"/>
      <c r="C23" s="12" t="s">
        <v>21</v>
      </c>
      <c r="D23" s="13"/>
      <c r="E23" s="13"/>
      <c r="F23" s="14" t="s">
        <v>22</v>
      </c>
      <c r="G23" s="15">
        <f>4536.52+30+978.54</f>
        <v>5545.06</v>
      </c>
      <c r="H23" s="15">
        <v>7854.8</v>
      </c>
    </row>
    <row r="24" ht="11.25" customHeight="1">
      <c r="B24" s="6"/>
      <c r="C24" s="12" t="s">
        <v>23</v>
      </c>
      <c r="D24" s="13"/>
      <c r="E24" s="13"/>
      <c r="F24" s="14" t="s">
        <v>24</v>
      </c>
      <c r="G24" s="15">
        <f>SUM(G25:G27)</f>
        <v>52752.88</v>
      </c>
      <c r="H24" s="15">
        <v>37226.98</v>
      </c>
    </row>
    <row r="25" ht="11.25" customHeight="1">
      <c r="B25" s="6"/>
      <c r="C25" s="16"/>
      <c r="D25" s="16" t="s">
        <v>25</v>
      </c>
      <c r="E25" s="16"/>
      <c r="F25" s="17"/>
      <c r="G25" s="18">
        <v>0.0</v>
      </c>
      <c r="H25" s="18">
        <v>0.0</v>
      </c>
    </row>
    <row r="26" ht="11.25" customHeight="1">
      <c r="B26" s="6"/>
      <c r="C26" s="22"/>
      <c r="D26" s="16" t="s">
        <v>26</v>
      </c>
      <c r="E26" s="16"/>
      <c r="F26" s="17"/>
      <c r="G26" s="18">
        <f>57319.4-4536.52-30</f>
        <v>52752.88</v>
      </c>
      <c r="H26" s="18">
        <v>37226.98</v>
      </c>
    </row>
    <row r="27" ht="11.25" customHeight="1">
      <c r="B27" s="6"/>
      <c r="C27" s="16"/>
      <c r="D27" s="16" t="s">
        <v>27</v>
      </c>
      <c r="E27" s="16"/>
      <c r="F27" s="17"/>
      <c r="G27" s="18">
        <v>0.0</v>
      </c>
      <c r="H27" s="18">
        <v>0.0</v>
      </c>
    </row>
    <row r="28" ht="11.25" customHeight="1">
      <c r="B28" s="6"/>
      <c r="C28" s="12" t="s">
        <v>28</v>
      </c>
      <c r="D28" s="13"/>
      <c r="E28" s="13"/>
      <c r="F28" s="14" t="s">
        <v>29</v>
      </c>
      <c r="G28" s="23">
        <v>0.0</v>
      </c>
      <c r="H28" s="15">
        <v>303.99999999998545</v>
      </c>
    </row>
    <row r="29" ht="11.25" customHeight="1">
      <c r="B29" s="6"/>
      <c r="C29" s="6"/>
      <c r="D29" s="16" t="s">
        <v>15</v>
      </c>
      <c r="E29" s="16"/>
      <c r="F29" s="17"/>
      <c r="G29" s="18">
        <v>0.0</v>
      </c>
      <c r="H29" s="18">
        <v>0.0</v>
      </c>
    </row>
    <row r="30" ht="11.25" customHeight="1">
      <c r="B30" s="6"/>
      <c r="C30" s="6"/>
      <c r="D30" s="16"/>
      <c r="E30" s="16" t="s">
        <v>16</v>
      </c>
      <c r="F30" s="17"/>
      <c r="G30" s="18">
        <v>0.0</v>
      </c>
      <c r="H30" s="18">
        <v>0.0</v>
      </c>
    </row>
    <row r="31" ht="11.25" customHeight="1">
      <c r="B31" s="6"/>
      <c r="C31" s="6"/>
      <c r="D31" s="16"/>
      <c r="E31" s="16" t="s">
        <v>17</v>
      </c>
      <c r="F31" s="17"/>
      <c r="G31" s="18">
        <v>0.0</v>
      </c>
      <c r="H31" s="18">
        <v>0.0</v>
      </c>
    </row>
    <row r="32" ht="11.25" customHeight="1">
      <c r="B32" s="6"/>
      <c r="C32" s="6"/>
      <c r="D32" s="16" t="s">
        <v>18</v>
      </c>
      <c r="E32" s="16"/>
      <c r="F32" s="17"/>
      <c r="G32" s="24">
        <v>0.0</v>
      </c>
      <c r="H32" s="18">
        <v>304.0</v>
      </c>
    </row>
    <row r="33" ht="11.25" customHeight="1">
      <c r="B33" s="6"/>
      <c r="C33" s="6"/>
      <c r="D33" s="16"/>
      <c r="E33" s="16" t="s">
        <v>16</v>
      </c>
      <c r="F33" s="17"/>
      <c r="G33" s="24">
        <v>0.0</v>
      </c>
      <c r="H33" s="18">
        <v>304.0</v>
      </c>
    </row>
    <row r="34" ht="11.25" customHeight="1">
      <c r="B34" s="6"/>
      <c r="C34" s="6"/>
      <c r="D34" s="16"/>
      <c r="E34" s="16" t="s">
        <v>30</v>
      </c>
      <c r="F34" s="17"/>
      <c r="G34" s="18">
        <v>0.0</v>
      </c>
      <c r="H34" s="18">
        <v>0.0</v>
      </c>
    </row>
    <row r="35" ht="11.25" customHeight="1">
      <c r="B35" s="6"/>
      <c r="C35" s="12" t="s">
        <v>31</v>
      </c>
      <c r="D35" s="13"/>
      <c r="E35" s="13"/>
      <c r="F35" s="14"/>
      <c r="G35" s="25">
        <v>0.0</v>
      </c>
      <c r="H35" s="25">
        <v>0.0</v>
      </c>
    </row>
    <row r="36" ht="11.25" customHeight="1">
      <c r="B36" s="6"/>
      <c r="C36" s="12" t="s">
        <v>32</v>
      </c>
      <c r="D36" s="13"/>
      <c r="E36" s="13"/>
      <c r="F36" s="14" t="s">
        <v>33</v>
      </c>
      <c r="G36" s="23">
        <f>275862.61+6.71</f>
        <v>275869.32</v>
      </c>
      <c r="H36" s="15">
        <v>219293.03</v>
      </c>
    </row>
    <row r="37" ht="15.75" customHeight="1">
      <c r="B37" s="6"/>
      <c r="C37" s="26" t="s">
        <v>34</v>
      </c>
      <c r="D37" s="6"/>
      <c r="E37" s="6"/>
      <c r="F37" s="27"/>
      <c r="G37" s="28">
        <f t="shared" ref="G37:H37" si="3">+G21+G6</f>
        <v>339428.33</v>
      </c>
      <c r="H37" s="28">
        <f t="shared" si="3"/>
        <v>269330.26</v>
      </c>
    </row>
    <row r="38" ht="9.0" customHeight="1">
      <c r="B38" s="6"/>
      <c r="C38" s="26"/>
      <c r="D38" s="6"/>
      <c r="E38" s="6"/>
      <c r="F38" s="27"/>
      <c r="G38" s="29"/>
      <c r="H38" s="29"/>
    </row>
    <row r="39" ht="15.75" customHeight="1">
      <c r="A39" s="11"/>
      <c r="B39" s="12" t="s">
        <v>35</v>
      </c>
      <c r="C39" s="13"/>
      <c r="D39" s="13"/>
      <c r="E39" s="13"/>
      <c r="F39" s="14">
        <v>6.0</v>
      </c>
      <c r="G39" s="30">
        <f>G40</f>
        <v>312222.41</v>
      </c>
      <c r="H39" s="30">
        <v>212471.53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3"/>
      <c r="C40" s="12" t="s">
        <v>36</v>
      </c>
      <c r="D40" s="13"/>
      <c r="E40" s="13"/>
      <c r="F40" s="14"/>
      <c r="G40" s="15">
        <f>G41+G44</f>
        <v>312222.41</v>
      </c>
      <c r="H40" s="15">
        <v>212471.53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0.5" customHeight="1">
      <c r="B41" s="13"/>
      <c r="C41" s="13"/>
      <c r="D41" s="12" t="s">
        <v>37</v>
      </c>
      <c r="E41" s="13"/>
      <c r="F41" s="14"/>
      <c r="G41" s="15">
        <f>+G42+G43</f>
        <v>226510.79</v>
      </c>
      <c r="H41" s="15">
        <v>187529.44</v>
      </c>
    </row>
    <row r="42" ht="10.5" customHeight="1">
      <c r="B42" s="6"/>
      <c r="C42" s="6"/>
      <c r="D42" s="6"/>
      <c r="E42" s="16" t="s">
        <v>38</v>
      </c>
      <c r="F42" s="17"/>
      <c r="G42" s="18">
        <v>301413.19</v>
      </c>
      <c r="H42" s="18">
        <v>262431.84</v>
      </c>
    </row>
    <row r="43" ht="10.5" customHeight="1">
      <c r="B43" s="6"/>
      <c r="C43" s="6"/>
      <c r="D43" s="6"/>
      <c r="E43" s="16" t="s">
        <v>39</v>
      </c>
      <c r="F43" s="17"/>
      <c r="G43" s="18">
        <v>-74902.4</v>
      </c>
      <c r="H43" s="18">
        <v>-74902.4</v>
      </c>
    </row>
    <row r="44" ht="10.5" customHeight="1">
      <c r="B44" s="6"/>
      <c r="C44" s="6"/>
      <c r="D44" s="12" t="s">
        <v>40</v>
      </c>
      <c r="E44" s="13"/>
      <c r="F44" s="14"/>
      <c r="G44" s="15">
        <v>85711.62</v>
      </c>
      <c r="H44" s="15">
        <v>24942.09</v>
      </c>
    </row>
    <row r="45" ht="10.5" customHeight="1">
      <c r="B45" s="6"/>
      <c r="C45" s="12" t="s">
        <v>41</v>
      </c>
      <c r="D45" s="13"/>
      <c r="E45" s="13"/>
      <c r="F45" s="14"/>
      <c r="G45" s="15">
        <v>0.0</v>
      </c>
      <c r="H45" s="15">
        <v>0.0</v>
      </c>
    </row>
    <row r="46" ht="10.5" customHeight="1">
      <c r="B46" s="6"/>
      <c r="C46" s="6"/>
      <c r="D46" s="16" t="s">
        <v>42</v>
      </c>
      <c r="E46" s="16"/>
      <c r="F46" s="17"/>
      <c r="G46" s="18">
        <v>0.0</v>
      </c>
      <c r="H46" s="18">
        <v>0.0</v>
      </c>
    </row>
    <row r="47" ht="10.5" customHeight="1">
      <c r="B47" s="6"/>
      <c r="C47" s="6"/>
      <c r="D47" s="16" t="s">
        <v>43</v>
      </c>
      <c r="E47" s="16"/>
      <c r="F47" s="17"/>
      <c r="G47" s="18">
        <v>0.0</v>
      </c>
      <c r="H47" s="18">
        <v>0.0</v>
      </c>
    </row>
    <row r="48" ht="10.5" customHeight="1">
      <c r="B48" s="6"/>
      <c r="C48" s="6"/>
      <c r="D48" s="16" t="s">
        <v>44</v>
      </c>
      <c r="E48" s="16"/>
      <c r="F48" s="17"/>
      <c r="G48" s="18">
        <v>0.0</v>
      </c>
      <c r="H48" s="18">
        <v>0.0</v>
      </c>
    </row>
    <row r="49" ht="15.75" customHeight="1">
      <c r="A49" s="11"/>
      <c r="B49" s="12" t="s">
        <v>45</v>
      </c>
      <c r="C49" s="13"/>
      <c r="D49" s="13"/>
      <c r="E49" s="13"/>
      <c r="F49" s="14">
        <v>7.0</v>
      </c>
      <c r="G49" s="15">
        <f>G50+G51</f>
        <v>0</v>
      </c>
      <c r="H49" s="15">
        <v>15372.0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1.25" customHeight="1">
      <c r="B50" s="13"/>
      <c r="C50" s="13"/>
      <c r="D50" s="12" t="s">
        <v>46</v>
      </c>
      <c r="E50" s="13"/>
      <c r="F50" s="14" t="s">
        <v>47</v>
      </c>
      <c r="G50" s="15">
        <v>0.0</v>
      </c>
      <c r="H50" s="15">
        <v>15372.0</v>
      </c>
    </row>
    <row r="51" ht="11.25" customHeight="1">
      <c r="B51" s="13"/>
      <c r="C51" s="13"/>
      <c r="D51" s="12" t="s">
        <v>48</v>
      </c>
      <c r="E51" s="13"/>
      <c r="F51" s="14"/>
      <c r="G51" s="15">
        <v>0.0</v>
      </c>
      <c r="H51" s="15">
        <v>0.0</v>
      </c>
    </row>
    <row r="52" ht="11.25" customHeight="1">
      <c r="B52" s="6"/>
      <c r="C52" s="6"/>
      <c r="D52" s="16"/>
      <c r="E52" s="22" t="s">
        <v>49</v>
      </c>
      <c r="F52" s="31"/>
      <c r="G52" s="18">
        <v>0.0</v>
      </c>
      <c r="H52" s="18">
        <v>0.0</v>
      </c>
    </row>
    <row r="53" ht="11.25" customHeight="1">
      <c r="B53" s="6"/>
      <c r="C53" s="6"/>
      <c r="D53" s="16"/>
      <c r="E53" s="22" t="s">
        <v>50</v>
      </c>
      <c r="F53" s="31"/>
      <c r="G53" s="18">
        <v>0.0</v>
      </c>
      <c r="H53" s="18">
        <v>0.0</v>
      </c>
    </row>
    <row r="54" ht="11.25" customHeight="1">
      <c r="B54" s="6"/>
      <c r="C54" s="6"/>
      <c r="D54" s="16"/>
      <c r="E54" s="22" t="s">
        <v>51</v>
      </c>
      <c r="F54" s="31"/>
      <c r="G54" s="18">
        <v>0.0</v>
      </c>
      <c r="H54" s="18">
        <v>0.0</v>
      </c>
    </row>
    <row r="55" ht="11.25" customHeight="1">
      <c r="A55" s="11"/>
      <c r="B55" s="12" t="s">
        <v>52</v>
      </c>
      <c r="C55" s="13"/>
      <c r="D55" s="13"/>
      <c r="E55" s="13"/>
      <c r="F55" s="14">
        <v>8.0</v>
      </c>
      <c r="G55" s="15">
        <f>+G56+G57+G61</f>
        <v>27205.92</v>
      </c>
      <c r="H55" s="15">
        <v>41486.729999999996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1.25" customHeight="1">
      <c r="B56" s="13"/>
      <c r="C56" s="13"/>
      <c r="D56" s="12" t="s">
        <v>53</v>
      </c>
      <c r="E56" s="13"/>
      <c r="F56" s="14"/>
      <c r="G56" s="15">
        <v>0.0</v>
      </c>
      <c r="H56" s="15">
        <v>0.0</v>
      </c>
    </row>
    <row r="57" ht="11.25" customHeight="1">
      <c r="B57" s="13"/>
      <c r="C57" s="13"/>
      <c r="D57" s="12" t="s">
        <v>54</v>
      </c>
      <c r="E57" s="13"/>
      <c r="F57" s="14" t="s">
        <v>55</v>
      </c>
      <c r="G57" s="15">
        <f>G58+G59+G60</f>
        <v>21035.75</v>
      </c>
      <c r="H57" s="15">
        <v>34524.529999999984</v>
      </c>
    </row>
    <row r="58" ht="11.25" customHeight="1">
      <c r="B58" s="6"/>
      <c r="C58" s="6"/>
      <c r="D58" s="6"/>
      <c r="E58" s="16" t="s">
        <v>49</v>
      </c>
      <c r="F58" s="17"/>
      <c r="G58" s="18">
        <v>0.0</v>
      </c>
      <c r="H58" s="18">
        <v>0.0</v>
      </c>
    </row>
    <row r="59" ht="11.25" customHeight="1">
      <c r="B59" s="6"/>
      <c r="C59" s="6"/>
      <c r="D59" s="6"/>
      <c r="E59" s="16" t="s">
        <v>50</v>
      </c>
      <c r="F59" s="17"/>
      <c r="G59" s="24">
        <v>0.0</v>
      </c>
      <c r="H59" s="18">
        <v>0.0</v>
      </c>
    </row>
    <row r="60" ht="11.25" customHeight="1">
      <c r="B60" s="6"/>
      <c r="C60" s="6"/>
      <c r="D60" s="6"/>
      <c r="E60" s="16" t="s">
        <v>56</v>
      </c>
      <c r="F60" s="17"/>
      <c r="G60" s="18">
        <f>21002+33.75</f>
        <v>21035.75</v>
      </c>
      <c r="H60" s="18">
        <v>34524.53</v>
      </c>
    </row>
    <row r="61" ht="11.25" customHeight="1">
      <c r="B61" s="6"/>
      <c r="C61" s="6"/>
      <c r="D61" s="12" t="s">
        <v>57</v>
      </c>
      <c r="E61" s="13"/>
      <c r="F61" s="14" t="s">
        <v>58</v>
      </c>
      <c r="G61" s="15">
        <f>+G62+G63+G64</f>
        <v>6170.17</v>
      </c>
      <c r="H61" s="15">
        <v>6962.2</v>
      </c>
    </row>
    <row r="62" ht="11.25" customHeight="1">
      <c r="B62" s="6"/>
      <c r="C62" s="6"/>
      <c r="D62" s="6"/>
      <c r="E62" s="16" t="s">
        <v>25</v>
      </c>
      <c r="F62" s="17"/>
      <c r="G62" s="18">
        <v>0.0</v>
      </c>
      <c r="H62" s="18">
        <v>0.0</v>
      </c>
    </row>
    <row r="63" ht="11.25" customHeight="1">
      <c r="B63" s="6"/>
      <c r="C63" s="6"/>
      <c r="D63" s="6"/>
      <c r="E63" s="16" t="s">
        <v>59</v>
      </c>
      <c r="F63" s="17"/>
      <c r="G63" s="18">
        <f>0.08+5528.82</f>
        <v>5528.9</v>
      </c>
      <c r="H63" s="18">
        <v>6147.44</v>
      </c>
    </row>
    <row r="64" ht="11.25" customHeight="1">
      <c r="B64" s="6"/>
      <c r="C64" s="6"/>
      <c r="D64" s="6"/>
      <c r="E64" s="16" t="s">
        <v>60</v>
      </c>
      <c r="F64" s="17"/>
      <c r="G64" s="18">
        <f>663.27-22</f>
        <v>641.27</v>
      </c>
      <c r="H64" s="18">
        <v>814.76</v>
      </c>
    </row>
    <row r="65" ht="11.25" customHeight="1">
      <c r="B65" s="6"/>
      <c r="C65" s="6"/>
      <c r="D65" s="26" t="s">
        <v>61</v>
      </c>
      <c r="E65" s="6"/>
      <c r="F65" s="27"/>
      <c r="G65" s="32">
        <v>0.0</v>
      </c>
      <c r="H65" s="32">
        <v>0.0</v>
      </c>
    </row>
    <row r="66" ht="15.75" customHeight="1">
      <c r="B66" s="26" t="s">
        <v>62</v>
      </c>
      <c r="C66" s="6"/>
      <c r="D66" s="6"/>
      <c r="E66" s="6"/>
      <c r="F66" s="27"/>
      <c r="G66" s="32">
        <f>+G55+G49+G39</f>
        <v>339428.33</v>
      </c>
      <c r="H66" s="32">
        <v>269330.26</v>
      </c>
    </row>
    <row r="67" ht="15.75" customHeight="1">
      <c r="G67" s="33"/>
    </row>
    <row r="68" ht="15.75" customHeight="1">
      <c r="G68" s="33"/>
      <c r="H68" s="33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H1"/>
    <mergeCell ref="B2:H2"/>
    <mergeCell ref="F4:F5"/>
  </mergeCells>
  <printOptions/>
  <pageMargins bottom="0.7480314960629921" footer="0.0" header="0.0" left="0.7086614173228347" right="0.7086614173228347" top="0.7480314960629921"/>
  <pageSetup fitToWidth="0" paperSize="9" orientation="portrait"/>
  <drawing r:id="rId1"/>
</worksheet>
</file>